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conac 3er 2018\Titulo IV\Titulo IV\Informacion Presupuestal\"/>
    </mc:Choice>
  </mc:AlternateContent>
  <xr:revisionPtr revIDLastSave="0" documentId="10_ncr:100000_{37208149-1DB1-4939-9463-C8B480044238}" xr6:coauthVersionLast="31" xr6:coauthVersionMax="31" xr10:uidLastSave="{00000000-0000-0000-0000-000000000000}"/>
  <bookViews>
    <workbookView xWindow="0" yWindow="0" windowWidth="16392" windowHeight="5352" xr2:uid="{00000000-000D-0000-FFFF-FFFF00000000}"/>
  </bookViews>
  <sheets>
    <sheet name="Hoja1" sheetId="1" r:id="rId1"/>
  </sheets>
  <calcPr calcId="179017"/>
</workbook>
</file>

<file path=xl/calcChain.xml><?xml version="1.0" encoding="utf-8"?>
<calcChain xmlns="http://schemas.openxmlformats.org/spreadsheetml/2006/main">
  <c r="G41" i="1" l="1"/>
  <c r="J41" i="1" s="1"/>
  <c r="G40" i="1"/>
  <c r="J40" i="1" s="1"/>
  <c r="G38" i="1"/>
  <c r="J38" i="1" s="1"/>
  <c r="G34" i="1"/>
  <c r="J34" i="1" s="1"/>
  <c r="G16" i="1"/>
  <c r="J16" i="1" s="1"/>
  <c r="G14" i="1" l="1"/>
  <c r="J28" i="1"/>
  <c r="G28" i="1"/>
  <c r="G18" i="1"/>
  <c r="J43" i="1"/>
  <c r="I43" i="1"/>
  <c r="H43" i="1"/>
  <c r="G43" i="1"/>
  <c r="F43" i="1"/>
  <c r="J37" i="1"/>
  <c r="I37" i="1"/>
  <c r="H37" i="1"/>
  <c r="G37" i="1"/>
  <c r="F37" i="1"/>
  <c r="J33" i="1"/>
  <c r="I33" i="1"/>
  <c r="H33" i="1"/>
  <c r="G33" i="1"/>
  <c r="F33" i="1"/>
  <c r="I28" i="1"/>
  <c r="H28" i="1"/>
  <c r="F28" i="1"/>
  <c r="I18" i="1"/>
  <c r="H18" i="1"/>
  <c r="F18" i="1"/>
  <c r="J14" i="1"/>
  <c r="I14" i="1"/>
  <c r="H14" i="1"/>
  <c r="F14" i="1"/>
  <c r="E43" i="1"/>
  <c r="E37" i="1"/>
  <c r="E33" i="1"/>
  <c r="E28" i="1"/>
  <c r="E18" i="1"/>
  <c r="E14" i="1"/>
  <c r="H52" i="1" l="1"/>
  <c r="F52" i="1"/>
  <c r="I52" i="1"/>
  <c r="G52" i="1"/>
  <c r="J18" i="1"/>
  <c r="J52" i="1" s="1"/>
  <c r="E52" i="1"/>
</calcChain>
</file>

<file path=xl/sharedStrings.xml><?xml version="1.0" encoding="utf-8"?>
<sst xmlns="http://schemas.openxmlformats.org/spreadsheetml/2006/main" count="47" uniqueCount="47">
  <si>
    <t>Gobierno del Estado de México</t>
  </si>
  <si>
    <t>Estado Analítico del Ejercicio del Presupuesto de Egresos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</si>
  <si>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</si>
  <si>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</si>
  <si>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</si>
  <si>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</si>
  <si>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</si>
  <si>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</si>
  <si>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</si>
  <si>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</si>
  <si>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</si>
  <si>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</si>
  <si>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</si>
  <si>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Clasificación Programática</t>
  </si>
  <si>
    <t>Programas</t>
  </si>
  <si>
    <t>Subsidios: Sector Social y Privado o Entidades Federativas y Municipios</t>
  </si>
  <si>
    <t>Sujetos o Relas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</si>
  <si>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</si>
  <si>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</si>
  <si>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</si>
  <si>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</si>
  <si>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</si>
  <si>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</si>
  <si>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</si>
  <si>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</si>
  <si>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</si>
  <si>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</si>
  <si>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</si>
  <si>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</si>
  <si>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</si>
  <si>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</si>
  <si>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</si>
  <si>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</si>
  <si>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</si>
  <si>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</si>
  <si>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</si>
  <si>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</si>
  <si>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</si>
  <si>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</si>
  <si>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</si>
  <si>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</si>
  <si>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</si>
  <si>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</si>
  <si>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Provisión de Bienes Públicos</t>
  </si>
  <si>
    <t>SUMA</t>
  </si>
  <si>
    <t>Cifras Preeliminares</t>
  </si>
  <si>
    <t>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</si>
</sst>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_ ;\-0\ "/>
    <numFmt numFmtId="165" formatCode="_-* #,##0.0_-;\-* #,##0.0_-;_-* &quot;-&quot;??_-;_-@_-"/>
    <numFmt numFmtId="166" formatCode="#,##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Gotham Book"/>
    </font>
    <font>
      <b/>
      <sz val="8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Fill="1"/>
    <xf numFmtId="0" fontId="2" fillId="0" borderId="0" xfId="0" applyFont="1"/>
    <xf numFmtId="164" fontId="3" fillId="0" borderId="9" xfId="1" applyNumberFormat="1" applyFont="1" applyFill="1" applyBorder="1" applyAlignment="1" applyProtection="1">
      <alignment horizontal="center" vertical="center"/>
    </xf>
    <xf numFmtId="164" fontId="3" fillId="0" borderId="9" xfId="1" applyNumberFormat="1" applyFont="1" applyFill="1" applyBorder="1" applyAlignment="1" applyProtection="1">
      <alignment horizontal="center" vertical="center" wrapText="1"/>
    </xf>
    <xf numFmtId="164" fontId="3" fillId="0" borderId="14" xfId="1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165" fontId="2" fillId="2" borderId="12" xfId="1" applyNumberFormat="1" applyFont="1" applyFill="1" applyBorder="1" applyAlignment="1">
      <alignment horizontal="justify" vertical="center" wrapText="1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15" xfId="0" applyFont="1" applyBorder="1"/>
    <xf numFmtId="166" fontId="3" fillId="0" borderId="15" xfId="0" applyNumberFormat="1" applyFont="1" applyBorder="1"/>
    <xf numFmtId="43" fontId="2" fillId="0" borderId="0" xfId="1" applyFont="1"/>
    <xf numFmtId="0" fontId="2" fillId="0" borderId="5" xfId="0" applyFont="1" applyBorder="1"/>
    <xf numFmtId="166" fontId="2" fillId="0" borderId="15" xfId="0" applyNumberFormat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1" xfId="0" applyFont="1" applyBorder="1" applyAlignment="1">
      <alignment horizontal="right"/>
    </xf>
    <xf numFmtId="166" fontId="3" fillId="0" borderId="14" xfId="0" applyNumberFormat="1" applyFont="1" applyBorder="1"/>
    <xf numFmtId="43" fontId="2" fillId="0" borderId="0" xfId="1" applyFont="1" applyFill="1"/>
    <xf numFmtId="43" fontId="2" fillId="0" borderId="0" xfId="0" applyNumberFormat="1" applyFont="1"/>
    <xf numFmtId="166" fontId="3" fillId="0" borderId="13" xfId="0" applyNumberFormat="1" applyFont="1" applyBorder="1"/>
    <xf numFmtId="166" fontId="2" fillId="0" borderId="15" xfId="1" applyNumberFormat="1" applyFont="1" applyBorder="1"/>
    <xf numFmtId="166" fontId="3" fillId="0" borderId="15" xfId="1" applyNumberFormat="1" applyFont="1" applyBorder="1"/>
    <xf numFmtId="43" fontId="2" fillId="0" borderId="0" xfId="0" applyNumberFormat="1" applyFont="1" applyFill="1"/>
    <xf numFmtId="164" fontId="3" fillId="0" borderId="6" xfId="1" applyNumberFormat="1" applyFont="1" applyFill="1" applyBorder="1" applyAlignment="1" applyProtection="1">
      <alignment horizontal="center" vertical="center"/>
    </xf>
    <xf numFmtId="164" fontId="3" fillId="0" borderId="7" xfId="1" applyNumberFormat="1" applyFont="1" applyFill="1" applyBorder="1" applyAlignment="1" applyProtection="1">
      <alignment horizontal="center" vertical="center"/>
    </xf>
    <xf numFmtId="164" fontId="3" fillId="0" borderId="8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horizontal="center" vertical="center"/>
    </xf>
    <xf numFmtId="164" fontId="3" fillId="0" borderId="3" xfId="1" applyNumberFormat="1" applyFont="1" applyFill="1" applyBorder="1" applyAlignment="1" applyProtection="1">
      <alignment horizontal="center" vertical="center"/>
    </xf>
    <xf numFmtId="164" fontId="3" fillId="0" borderId="4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Fill="1" applyBorder="1" applyAlignment="1" applyProtection="1">
      <alignment horizontal="center" vertical="center"/>
    </xf>
    <xf numFmtId="164" fontId="3" fillId="0" borderId="5" xfId="1" applyNumberFormat="1" applyFont="1" applyFill="1" applyBorder="1" applyAlignment="1" applyProtection="1">
      <alignment horizontal="center" vertical="center"/>
    </xf>
    <xf numFmtId="164" fontId="3" fillId="0" borderId="9" xfId="1" applyNumberFormat="1" applyFont="1" applyFill="1" applyBorder="1" applyAlignment="1" applyProtection="1">
      <alignment horizontal="center" vertical="center"/>
    </xf>
    <xf numFmtId="164" fontId="3" fillId="0" borderId="10" xfId="1" applyNumberFormat="1" applyFont="1" applyFill="1" applyBorder="1" applyAlignment="1" applyProtection="1">
      <alignment horizontal="center" vertical="center"/>
    </xf>
    <xf numFmtId="164" fontId="3" fillId="0" borderId="11" xfId="1" applyNumberFormat="1" applyFont="1" applyFill="1" applyBorder="1" applyAlignment="1" applyProtection="1">
      <alignment horizontal="center" vertical="center"/>
    </xf>
    <xf numFmtId="164" fontId="3" fillId="0" borderId="12" xfId="1" applyNumberFormat="1" applyFont="1" applyFill="1" applyBorder="1" applyAlignment="1" applyProtection="1">
      <alignment horizontal="center" vertical="center"/>
    </xf>
    <xf numFmtId="164" fontId="3" fillId="0" borderId="13" xfId="1" applyNumberFormat="1" applyFont="1" applyFill="1" applyBorder="1" applyAlignment="1" applyProtection="1">
      <alignment horizontal="center" vertical="center"/>
    </xf>
    <xf numFmtId="164" fontId="3" fillId="0" borderId="4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5" xfId="1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64"/>
  <sheetViews>
    <sheetView tabSelected="1" view="pageBreakPreview" zoomScale="90" zoomScaleNormal="100" zoomScaleSheetLayoutView="90" workbookViewId="0">
      <selection activeCell="J54" sqref="J54"/>
    </sheetView>
  </sheetViews>
  <sheetFormatPr baseColWidth="10" defaultColWidth="11.44140625" defaultRowHeight="10.199999999999999"/>
  <cols>
    <col min="1" max="1" width="3" style="2" customWidth="1"/>
    <col min="2" max="3" width="8" style="2" customWidth="1"/>
    <col min="4" max="4" width="61.88671875" style="2" customWidth="1"/>
    <col min="5" max="5" width="19.109375" style="2" bestFit="1" customWidth="1"/>
    <col min="6" max="6" width="18.5546875" style="2" customWidth="1"/>
    <col min="7" max="7" width="19" style="2" bestFit="1" customWidth="1"/>
    <col min="8" max="8" width="19.109375" style="2" bestFit="1" customWidth="1"/>
    <col min="9" max="9" width="18.33203125" style="2" bestFit="1" customWidth="1"/>
    <col min="10" max="10" width="18.88671875" style="2" bestFit="1" customWidth="1"/>
    <col min="11" max="11" width="17.88671875" style="2" bestFit="1" customWidth="1"/>
    <col min="12" max="12" width="18.88671875" style="2" bestFit="1" customWidth="1"/>
    <col min="13" max="13" width="11.6640625" style="2" bestFit="1" customWidth="1"/>
    <col min="14" max="14" width="18.88671875" style="2" bestFit="1" customWidth="1"/>
    <col min="15" max="15" width="14.33203125" style="2" bestFit="1" customWidth="1"/>
    <col min="16" max="16" width="16.88671875" style="2" bestFit="1" customWidth="1"/>
    <col min="17" max="18" width="17.88671875" style="2" bestFit="1" customWidth="1"/>
    <col min="19" max="19" width="18" style="2" bestFit="1" customWidth="1"/>
    <col min="20" max="20" width="17.88671875" style="2" bestFit="1" customWidth="1"/>
    <col min="21" max="16384" width="11.44140625" style="2"/>
  </cols>
  <sheetData>
    <row r="2" spans="2:20">
      <c r="B2" s="34" t="s">
        <v>0</v>
      </c>
      <c r="C2" s="35"/>
      <c r="D2" s="35"/>
      <c r="E2" s="35"/>
      <c r="F2" s="35"/>
      <c r="G2" s="35"/>
      <c r="H2" s="35"/>
      <c r="I2" s="35"/>
      <c r="J2" s="36"/>
    </row>
    <row r="3" spans="2:20">
      <c r="B3" s="45" t="s">
        <v>1</v>
      </c>
      <c r="C3" s="46"/>
      <c r="D3" s="46"/>
      <c r="E3" s="46"/>
      <c r="F3" s="46"/>
      <c r="G3" s="46"/>
      <c r="H3" s="46"/>
      <c r="I3" s="46"/>
      <c r="J3" s="47"/>
    </row>
    <row r="4" spans="2:20">
      <c r="B4" s="37" t="s">
        <v>13</v>
      </c>
      <c r="C4" s="38"/>
      <c r="D4" s="38"/>
      <c r="E4" s="38"/>
      <c r="F4" s="38"/>
      <c r="G4" s="38"/>
      <c r="H4" s="38"/>
      <c r="I4" s="38"/>
      <c r="J4" s="39"/>
    </row>
    <row r="5" spans="2:20">
      <c r="B5" s="37" t="s">
        <v>46</v>
      </c>
      <c r="C5" s="38"/>
      <c r="D5" s="38"/>
      <c r="E5" s="38"/>
      <c r="F5" s="38"/>
      <c r="G5" s="38"/>
      <c r="H5" s="38"/>
      <c r="I5" s="38"/>
      <c r="J5" s="39"/>
    </row>
    <row r="6" spans="2:20">
      <c r="B6" s="37" t="s">
        <v>45</v>
      </c>
      <c r="C6" s="38"/>
      <c r="D6" s="38"/>
      <c r="E6" s="38"/>
      <c r="F6" s="38"/>
      <c r="G6" s="38"/>
      <c r="H6" s="38"/>
      <c r="I6" s="38"/>
      <c r="J6" s="39"/>
    </row>
    <row r="7" spans="2:20">
      <c r="B7" s="31" t="s">
        <v>2</v>
      </c>
      <c r="C7" s="32"/>
      <c r="D7" s="32"/>
      <c r="E7" s="32"/>
      <c r="F7" s="32"/>
      <c r="G7" s="32"/>
      <c r="H7" s="32"/>
      <c r="I7" s="32"/>
      <c r="J7" s="33"/>
    </row>
    <row r="8" spans="2:20">
      <c r="B8" s="1"/>
      <c r="C8" s="1"/>
      <c r="D8" s="1"/>
      <c r="E8" s="1"/>
      <c r="F8" s="1"/>
      <c r="G8" s="1"/>
      <c r="H8" s="1"/>
      <c r="I8" s="1"/>
      <c r="J8" s="1"/>
    </row>
    <row r="9" spans="2:20">
      <c r="B9" s="34" t="s">
        <v>3</v>
      </c>
      <c r="C9" s="35"/>
      <c r="D9" s="36"/>
      <c r="E9" s="40" t="s">
        <v>4</v>
      </c>
      <c r="F9" s="41"/>
      <c r="G9" s="41"/>
      <c r="H9" s="41"/>
      <c r="I9" s="42"/>
      <c r="J9" s="43" t="s">
        <v>5</v>
      </c>
    </row>
    <row r="10" spans="2:20" ht="20.399999999999999">
      <c r="B10" s="37"/>
      <c r="C10" s="38"/>
      <c r="D10" s="39"/>
      <c r="E10" s="3" t="s">
        <v>6</v>
      </c>
      <c r="F10" s="4" t="s">
        <v>7</v>
      </c>
      <c r="G10" s="3" t="s">
        <v>8</v>
      </c>
      <c r="H10" s="3" t="s">
        <v>9</v>
      </c>
      <c r="I10" s="3" t="s">
        <v>10</v>
      </c>
      <c r="J10" s="44"/>
    </row>
    <row r="11" spans="2:20">
      <c r="B11" s="31"/>
      <c r="C11" s="32"/>
      <c r="D11" s="33"/>
      <c r="E11" s="3">
        <v>1</v>
      </c>
      <c r="F11" s="3">
        <v>2</v>
      </c>
      <c r="G11" s="3" t="s">
        <v>11</v>
      </c>
      <c r="H11" s="3">
        <v>4</v>
      </c>
      <c r="I11" s="3">
        <v>5</v>
      </c>
      <c r="J11" s="5" t="s">
        <v>12</v>
      </c>
    </row>
    <row r="12" spans="2:20">
      <c r="B12" s="6"/>
      <c r="C12" s="7"/>
      <c r="D12" s="8"/>
      <c r="E12" s="9"/>
      <c r="F12" s="9"/>
      <c r="G12" s="9"/>
      <c r="H12" s="9"/>
      <c r="I12" s="9"/>
      <c r="J12" s="9"/>
    </row>
    <row r="13" spans="2:20">
      <c r="B13" s="10" t="s">
        <v>14</v>
      </c>
      <c r="C13" s="11"/>
      <c r="D13" s="12"/>
      <c r="E13" s="13"/>
      <c r="F13" s="14"/>
      <c r="G13" s="14"/>
      <c r="H13" s="14"/>
      <c r="I13" s="14"/>
      <c r="J13" s="14"/>
      <c r="L13" s="15"/>
      <c r="M13" s="15"/>
      <c r="N13" s="15"/>
      <c r="O13" s="15"/>
      <c r="P13" s="15"/>
      <c r="Q13" s="15"/>
      <c r="R13" s="15"/>
      <c r="S13" s="15"/>
      <c r="T13" s="15"/>
    </row>
    <row r="14" spans="2:20">
      <c r="B14" s="10"/>
      <c r="C14" s="11" t="s">
        <v>15</v>
      </c>
      <c r="D14" s="12"/>
      <c r="E14" s="14">
        <f>SUM(E15:E16)</f>
        <v>93033623.217900008</v>
      </c>
      <c r="F14" s="14">
        <f t="shared" ref="F14:J14" si="0">SUM(F15:F16)</f>
        <v>12271710.6074</v>
      </c>
      <c r="G14" s="14">
        <f t="shared" si="0"/>
        <v>105305333.82530001</v>
      </c>
      <c r="H14" s="14">
        <f t="shared" si="0"/>
        <v>90136292.038169995</v>
      </c>
      <c r="I14" s="14">
        <f t="shared" si="0"/>
        <v>89064529.79061</v>
      </c>
      <c r="J14" s="14">
        <f t="shared" si="0"/>
        <v>15169041.787130006</v>
      </c>
    </row>
    <row r="15" spans="2:20">
      <c r="B15" s="10"/>
      <c r="C15" s="11"/>
      <c r="D15" s="16" t="s">
        <v>16</v>
      </c>
      <c r="E15" s="28">
        <v>93033623.217900008</v>
      </c>
      <c r="F15" s="28">
        <v>12271710.6074</v>
      </c>
      <c r="G15" s="28">
        <v>105305333.82530001</v>
      </c>
      <c r="H15" s="28">
        <v>90136292.038169995</v>
      </c>
      <c r="I15" s="28">
        <v>89064529.79061</v>
      </c>
      <c r="J15" s="28">
        <v>15169041.787130006</v>
      </c>
    </row>
    <row r="16" spans="2:20">
      <c r="B16" s="10"/>
      <c r="C16" s="11"/>
      <c r="D16" s="16" t="s">
        <v>17</v>
      </c>
      <c r="E16" s="28">
        <v>0</v>
      </c>
      <c r="F16" s="28">
        <v>0</v>
      </c>
      <c r="G16" s="28">
        <f>+E16+F16</f>
        <v>0</v>
      </c>
      <c r="H16" s="28">
        <v>0</v>
      </c>
      <c r="I16" s="28">
        <v>0</v>
      </c>
      <c r="J16" s="28">
        <f>+G16-H16</f>
        <v>0</v>
      </c>
    </row>
    <row r="17" spans="2:20">
      <c r="B17" s="10"/>
      <c r="C17" s="11"/>
      <c r="D17" s="16"/>
      <c r="E17" s="17"/>
      <c r="F17" s="17"/>
      <c r="G17" s="17"/>
      <c r="H17" s="17"/>
      <c r="I17" s="17"/>
      <c r="J17" s="17"/>
    </row>
    <row r="18" spans="2:20">
      <c r="B18" s="10"/>
      <c r="C18" s="11" t="s">
        <v>18</v>
      </c>
      <c r="D18" s="12"/>
      <c r="E18" s="14">
        <f>SUM(E19:E26)</f>
        <v>97609671.887159973</v>
      </c>
      <c r="F18" s="14">
        <f t="shared" ref="F18:J18" si="1">SUM(F19:F26)</f>
        <v>-458885.74973000004</v>
      </c>
      <c r="G18" s="14">
        <f t="shared" si="1"/>
        <v>97150786.137429982</v>
      </c>
      <c r="H18" s="14">
        <f t="shared" si="1"/>
        <v>57632672.044480003</v>
      </c>
      <c r="I18" s="14">
        <f t="shared" si="1"/>
        <v>56426313.726250015</v>
      </c>
      <c r="J18" s="14">
        <f t="shared" si="1"/>
        <v>39518114.092950001</v>
      </c>
    </row>
    <row r="19" spans="2:20">
      <c r="B19" s="10"/>
      <c r="C19" s="11"/>
      <c r="D19" s="16" t="s">
        <v>19</v>
      </c>
      <c r="E19" s="28">
        <v>41889301.243190005</v>
      </c>
      <c r="F19" s="28">
        <v>-515840.03499000001</v>
      </c>
      <c r="G19" s="28">
        <v>41373461.2082</v>
      </c>
      <c r="H19" s="28">
        <v>23585049.298119999</v>
      </c>
      <c r="I19" s="28">
        <v>23102565.48793</v>
      </c>
      <c r="J19" s="28">
        <v>17788411.910079997</v>
      </c>
    </row>
    <row r="20" spans="2:20">
      <c r="B20" s="10"/>
      <c r="C20" s="11"/>
      <c r="D20" s="16" t="s">
        <v>43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</row>
    <row r="21" spans="2:20">
      <c r="B21" s="10"/>
      <c r="C21" s="11"/>
      <c r="D21" s="16" t="s">
        <v>20</v>
      </c>
      <c r="E21" s="28">
        <v>36127307.472750001</v>
      </c>
      <c r="F21" s="28">
        <v>68231.163719999997</v>
      </c>
      <c r="G21" s="28">
        <v>36195538.636470005</v>
      </c>
      <c r="H21" s="28">
        <v>25474063.101410002</v>
      </c>
      <c r="I21" s="28">
        <v>25339166.631749999</v>
      </c>
      <c r="J21" s="28">
        <v>10721475.535060002</v>
      </c>
    </row>
    <row r="22" spans="2:20">
      <c r="B22" s="10"/>
      <c r="C22" s="11"/>
      <c r="D22" s="16" t="s">
        <v>21</v>
      </c>
      <c r="E22" s="28">
        <v>5327071.97951</v>
      </c>
      <c r="F22" s="28">
        <v>-25434.331560000002</v>
      </c>
      <c r="G22" s="28">
        <v>5301637.6479500001</v>
      </c>
      <c r="H22" s="28">
        <v>2322919.7310700002</v>
      </c>
      <c r="I22" s="28">
        <v>2071764.53529</v>
      </c>
      <c r="J22" s="28">
        <v>2978717.9168799995</v>
      </c>
    </row>
    <row r="23" spans="2:20">
      <c r="B23" s="10"/>
      <c r="C23" s="11"/>
      <c r="D23" s="16" t="s">
        <v>22</v>
      </c>
      <c r="E23" s="28">
        <v>759916.86534000002</v>
      </c>
      <c r="F23" s="28">
        <v>50154.815539999996</v>
      </c>
      <c r="G23" s="28">
        <v>810071.68088</v>
      </c>
      <c r="H23" s="28">
        <v>481374.35094999999</v>
      </c>
      <c r="I23" s="28">
        <v>444701.78128</v>
      </c>
      <c r="J23" s="28">
        <v>328697.32993000001</v>
      </c>
      <c r="L23" s="15"/>
      <c r="M23" s="15"/>
      <c r="N23" s="15"/>
      <c r="O23" s="15"/>
      <c r="P23" s="15"/>
      <c r="Q23" s="15"/>
      <c r="R23" s="15"/>
      <c r="S23" s="15"/>
    </row>
    <row r="24" spans="2:20">
      <c r="B24" s="10"/>
      <c r="C24" s="11"/>
      <c r="D24" s="16" t="s">
        <v>23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</row>
    <row r="25" spans="2:20">
      <c r="B25" s="10"/>
      <c r="C25" s="11"/>
      <c r="D25" s="16" t="s">
        <v>24</v>
      </c>
      <c r="E25" s="28">
        <v>1830971.49982</v>
      </c>
      <c r="F25" s="28">
        <v>917</v>
      </c>
      <c r="G25" s="28">
        <v>1831888.49982</v>
      </c>
      <c r="H25" s="28">
        <v>1389824.6702699999</v>
      </c>
      <c r="I25" s="28">
        <v>1389824.6702699999</v>
      </c>
      <c r="J25" s="28">
        <v>442063.82954999997</v>
      </c>
    </row>
    <row r="26" spans="2:20">
      <c r="B26" s="10"/>
      <c r="C26" s="11"/>
      <c r="D26" s="16" t="s">
        <v>25</v>
      </c>
      <c r="E26" s="28">
        <v>11675102.826549999</v>
      </c>
      <c r="F26" s="28">
        <v>-36914.362440000004</v>
      </c>
      <c r="G26" s="28">
        <v>11638188.46411</v>
      </c>
      <c r="H26" s="28">
        <v>4379440.8926599994</v>
      </c>
      <c r="I26" s="28">
        <v>4078290.6197299999</v>
      </c>
      <c r="J26" s="28">
        <v>7258747.5714500006</v>
      </c>
    </row>
    <row r="27" spans="2:20">
      <c r="B27" s="10"/>
      <c r="C27" s="11"/>
      <c r="D27" s="16"/>
      <c r="E27" s="17"/>
      <c r="F27" s="17"/>
      <c r="G27" s="17"/>
      <c r="H27" s="17"/>
      <c r="I27" s="17"/>
      <c r="J27" s="17"/>
    </row>
    <row r="28" spans="2:20">
      <c r="B28" s="10"/>
      <c r="C28" s="11" t="s">
        <v>26</v>
      </c>
      <c r="D28" s="12"/>
      <c r="E28" s="14">
        <f>SUM(E29:E31)</f>
        <v>3486790.8492900003</v>
      </c>
      <c r="F28" s="14">
        <f t="shared" ref="F28:J28" si="2">SUM(F29:F31)</f>
        <v>35188.309410000002</v>
      </c>
      <c r="G28" s="14">
        <f t="shared" si="2"/>
        <v>3521979.1586999996</v>
      </c>
      <c r="H28" s="14">
        <f t="shared" si="2"/>
        <v>1861904.4017700001</v>
      </c>
      <c r="I28" s="14">
        <f t="shared" si="2"/>
        <v>1761013.9560099998</v>
      </c>
      <c r="J28" s="14">
        <f t="shared" si="2"/>
        <v>1660074.7569299997</v>
      </c>
    </row>
    <row r="29" spans="2:20">
      <c r="B29" s="10"/>
      <c r="C29" s="11"/>
      <c r="D29" s="16" t="s">
        <v>27</v>
      </c>
      <c r="E29" s="28">
        <v>3055068.7692600004</v>
      </c>
      <c r="F29" s="28">
        <v>27965.978940000005</v>
      </c>
      <c r="G29" s="28">
        <v>3083034.7481999998</v>
      </c>
      <c r="H29" s="28">
        <v>1485009.0434000001</v>
      </c>
      <c r="I29" s="28">
        <v>1386513.31329</v>
      </c>
      <c r="J29" s="28">
        <v>1598025.7047999997</v>
      </c>
    </row>
    <row r="30" spans="2:20">
      <c r="B30" s="10"/>
      <c r="C30" s="11"/>
      <c r="D30" s="16" t="s">
        <v>28</v>
      </c>
      <c r="E30" s="28">
        <v>431722.08002999995</v>
      </c>
      <c r="F30" s="28">
        <v>7222.3304700000008</v>
      </c>
      <c r="G30" s="28">
        <v>438944.4105</v>
      </c>
      <c r="H30" s="28">
        <v>376895.35837000003</v>
      </c>
      <c r="I30" s="28">
        <v>374500.64272</v>
      </c>
      <c r="J30" s="28">
        <v>62049.052129999996</v>
      </c>
    </row>
    <row r="31" spans="2:20">
      <c r="B31" s="10"/>
      <c r="C31" s="11"/>
      <c r="D31" s="16" t="s">
        <v>29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</row>
    <row r="32" spans="2:20">
      <c r="B32" s="10"/>
      <c r="C32" s="11"/>
      <c r="D32" s="16"/>
      <c r="E32" s="17"/>
      <c r="F32" s="17"/>
      <c r="G32" s="17"/>
      <c r="H32" s="17"/>
      <c r="I32" s="17"/>
      <c r="J32" s="17"/>
      <c r="L32" s="15"/>
      <c r="M32" s="15"/>
      <c r="N32" s="15"/>
      <c r="O32" s="15"/>
      <c r="P32" s="15"/>
      <c r="Q32" s="15"/>
      <c r="R32" s="15"/>
      <c r="S32" s="15"/>
      <c r="T32" s="15"/>
    </row>
    <row r="33" spans="2:10">
      <c r="B33" s="10"/>
      <c r="C33" s="11" t="s">
        <v>30</v>
      </c>
      <c r="D33" s="12"/>
      <c r="E33" s="14">
        <f>SUM(E34:E35)</f>
        <v>525987.76665000001</v>
      </c>
      <c r="F33" s="14">
        <f t="shared" ref="F33:J33" si="3">SUM(F34:F35)</f>
        <v>0</v>
      </c>
      <c r="G33" s="14">
        <f t="shared" si="3"/>
        <v>525987.76665000001</v>
      </c>
      <c r="H33" s="14">
        <f t="shared" si="3"/>
        <v>11345.37293</v>
      </c>
      <c r="I33" s="14">
        <f t="shared" si="3"/>
        <v>11345.37293</v>
      </c>
      <c r="J33" s="14">
        <f t="shared" si="3"/>
        <v>514642.39371999999</v>
      </c>
    </row>
    <row r="34" spans="2:10">
      <c r="B34" s="10"/>
      <c r="C34" s="11"/>
      <c r="D34" s="16" t="s">
        <v>31</v>
      </c>
      <c r="E34" s="17">
        <v>0</v>
      </c>
      <c r="F34" s="17">
        <v>0</v>
      </c>
      <c r="G34" s="28">
        <f t="shared" ref="G34" si="4">+E34+F34</f>
        <v>0</v>
      </c>
      <c r="H34" s="17">
        <v>0</v>
      </c>
      <c r="I34" s="17">
        <v>0</v>
      </c>
      <c r="J34" s="28">
        <f t="shared" ref="J34" si="5">+G34-H34</f>
        <v>0</v>
      </c>
    </row>
    <row r="35" spans="2:10">
      <c r="B35" s="10"/>
      <c r="C35" s="11"/>
      <c r="D35" s="16" t="s">
        <v>32</v>
      </c>
      <c r="E35" s="28">
        <v>525987.76665000001</v>
      </c>
      <c r="F35" s="28">
        <v>0</v>
      </c>
      <c r="G35" s="28">
        <v>525987.76665000001</v>
      </c>
      <c r="H35" s="28">
        <v>11345.37293</v>
      </c>
      <c r="I35" s="28">
        <v>11345.37293</v>
      </c>
      <c r="J35" s="28">
        <v>514642.39371999999</v>
      </c>
    </row>
    <row r="36" spans="2:10">
      <c r="B36" s="10"/>
      <c r="C36" s="11"/>
      <c r="D36" s="16"/>
      <c r="E36" s="17"/>
      <c r="F36" s="17"/>
      <c r="G36" s="17"/>
      <c r="H36" s="17"/>
      <c r="I36" s="17"/>
      <c r="J36" s="17"/>
    </row>
    <row r="37" spans="2:10">
      <c r="B37" s="10"/>
      <c r="C37" s="11" t="s">
        <v>33</v>
      </c>
      <c r="D37" s="12"/>
      <c r="E37" s="14">
        <f>SUM(E38:E41)</f>
        <v>30363.593000000001</v>
      </c>
      <c r="F37" s="14">
        <f t="shared" ref="F37:J37" si="6">SUM(F38:F41)</f>
        <v>0</v>
      </c>
      <c r="G37" s="14">
        <f t="shared" si="6"/>
        <v>30363.593000000001</v>
      </c>
      <c r="H37" s="14">
        <f t="shared" si="6"/>
        <v>13302.56344</v>
      </c>
      <c r="I37" s="14">
        <f t="shared" si="6"/>
        <v>10575.45757</v>
      </c>
      <c r="J37" s="14">
        <f t="shared" si="6"/>
        <v>17061.029560000003</v>
      </c>
    </row>
    <row r="38" spans="2:10">
      <c r="B38" s="10"/>
      <c r="C38" s="11"/>
      <c r="D38" s="16" t="s">
        <v>34</v>
      </c>
      <c r="E38" s="17">
        <v>0</v>
      </c>
      <c r="F38" s="17">
        <v>0</v>
      </c>
      <c r="G38" s="28">
        <f t="shared" ref="G38:G41" si="7">+E38+F38</f>
        <v>0</v>
      </c>
      <c r="H38" s="17">
        <v>0</v>
      </c>
      <c r="I38" s="17">
        <v>0</v>
      </c>
      <c r="J38" s="28">
        <f t="shared" ref="J38:J41" si="8">+G38-H38</f>
        <v>0</v>
      </c>
    </row>
    <row r="39" spans="2:10">
      <c r="B39" s="10"/>
      <c r="C39" s="11"/>
      <c r="D39" s="16" t="s">
        <v>35</v>
      </c>
      <c r="E39" s="28">
        <v>30363.593000000001</v>
      </c>
      <c r="F39" s="28">
        <v>0</v>
      </c>
      <c r="G39" s="28">
        <v>30363.593000000001</v>
      </c>
      <c r="H39" s="28">
        <v>13302.56344</v>
      </c>
      <c r="I39" s="28">
        <v>10575.45757</v>
      </c>
      <c r="J39" s="28">
        <v>17061.029560000003</v>
      </c>
    </row>
    <row r="40" spans="2:10">
      <c r="B40" s="10"/>
      <c r="C40" s="11"/>
      <c r="D40" s="16" t="s">
        <v>36</v>
      </c>
      <c r="E40" s="17">
        <v>0</v>
      </c>
      <c r="F40" s="17">
        <v>0</v>
      </c>
      <c r="G40" s="28">
        <f t="shared" si="7"/>
        <v>0</v>
      </c>
      <c r="H40" s="17">
        <v>0</v>
      </c>
      <c r="I40" s="17">
        <v>0</v>
      </c>
      <c r="J40" s="28">
        <f t="shared" si="8"/>
        <v>0</v>
      </c>
    </row>
    <row r="41" spans="2:10">
      <c r="B41" s="10"/>
      <c r="C41" s="11"/>
      <c r="D41" s="16" t="s">
        <v>37</v>
      </c>
      <c r="E41" s="17">
        <v>0</v>
      </c>
      <c r="F41" s="17">
        <v>0</v>
      </c>
      <c r="G41" s="28">
        <f t="shared" si="7"/>
        <v>0</v>
      </c>
      <c r="H41" s="17">
        <v>0</v>
      </c>
      <c r="I41" s="17">
        <v>0</v>
      </c>
      <c r="J41" s="28">
        <f t="shared" si="8"/>
        <v>0</v>
      </c>
    </row>
    <row r="42" spans="2:10">
      <c r="B42" s="10"/>
      <c r="C42" s="11"/>
      <c r="D42" s="16"/>
      <c r="E42" s="17"/>
      <c r="F42" s="17"/>
      <c r="G42" s="17"/>
      <c r="H42" s="17"/>
      <c r="I42" s="17"/>
      <c r="J42" s="17"/>
    </row>
    <row r="43" spans="2:10" ht="15" customHeight="1">
      <c r="B43" s="10"/>
      <c r="C43" s="11" t="s">
        <v>38</v>
      </c>
      <c r="D43" s="12"/>
      <c r="E43" s="14">
        <f>+E44</f>
        <v>14774332.582</v>
      </c>
      <c r="F43" s="14">
        <f t="shared" ref="F43:J43" si="9">+F44</f>
        <v>0</v>
      </c>
      <c r="G43" s="14">
        <f t="shared" si="9"/>
        <v>14774332.582</v>
      </c>
      <c r="H43" s="14">
        <f t="shared" si="9"/>
        <v>11944744.66989</v>
      </c>
      <c r="I43" s="14">
        <f t="shared" si="9"/>
        <v>11865529.891620001</v>
      </c>
      <c r="J43" s="14">
        <f t="shared" si="9"/>
        <v>2829587.9121100004</v>
      </c>
    </row>
    <row r="44" spans="2:10">
      <c r="B44" s="10"/>
      <c r="C44" s="11"/>
      <c r="D44" s="16" t="s">
        <v>39</v>
      </c>
      <c r="E44" s="28">
        <v>14774332.582</v>
      </c>
      <c r="F44" s="28">
        <v>0</v>
      </c>
      <c r="G44" s="28">
        <v>14774332.582</v>
      </c>
      <c r="H44" s="28">
        <v>11944744.66989</v>
      </c>
      <c r="I44" s="28">
        <v>11865529.891620001</v>
      </c>
      <c r="J44" s="28">
        <v>2829587.9121100004</v>
      </c>
    </row>
    <row r="45" spans="2:10">
      <c r="B45" s="10"/>
      <c r="C45" s="11"/>
      <c r="D45" s="12"/>
      <c r="E45" s="17"/>
      <c r="F45" s="17"/>
      <c r="G45" s="17"/>
      <c r="H45" s="17"/>
      <c r="I45" s="17"/>
      <c r="J45" s="17"/>
    </row>
    <row r="46" spans="2:10">
      <c r="B46" s="10" t="s">
        <v>40</v>
      </c>
      <c r="C46" s="11"/>
      <c r="D46" s="12"/>
      <c r="E46" s="29">
        <v>25784208.248</v>
      </c>
      <c r="F46" s="29">
        <v>0</v>
      </c>
      <c r="G46" s="29">
        <v>25784208.248</v>
      </c>
      <c r="H46" s="29">
        <v>20950785.783830002</v>
      </c>
      <c r="I46" s="29">
        <v>20950785.783830002</v>
      </c>
      <c r="J46" s="29">
        <v>4833422.4641699977</v>
      </c>
    </row>
    <row r="47" spans="2:10">
      <c r="B47" s="10"/>
      <c r="C47" s="11"/>
      <c r="D47" s="12"/>
      <c r="E47" s="29"/>
      <c r="F47" s="29"/>
      <c r="G47" s="29"/>
      <c r="H47" s="29"/>
      <c r="I47" s="29"/>
      <c r="J47" s="29"/>
    </row>
    <row r="48" spans="2:10">
      <c r="B48" s="10" t="s">
        <v>41</v>
      </c>
      <c r="C48" s="11"/>
      <c r="D48" s="12"/>
      <c r="E48" s="29">
        <v>3398000</v>
      </c>
      <c r="F48" s="29">
        <v>0</v>
      </c>
      <c r="G48" s="29">
        <v>3398000</v>
      </c>
      <c r="H48" s="29">
        <v>1204259.37152</v>
      </c>
      <c r="I48" s="29">
        <v>1204259.37152</v>
      </c>
      <c r="J48" s="29">
        <v>2193740.62848</v>
      </c>
    </row>
    <row r="49" spans="2:12">
      <c r="B49" s="10"/>
      <c r="C49" s="11"/>
      <c r="D49" s="12"/>
      <c r="E49" s="14"/>
      <c r="F49" s="14"/>
      <c r="G49" s="14"/>
      <c r="H49" s="14"/>
      <c r="I49" s="14"/>
      <c r="J49" s="14"/>
    </row>
    <row r="50" spans="2:12">
      <c r="B50" s="10" t="s">
        <v>42</v>
      </c>
      <c r="C50" s="11"/>
      <c r="D50" s="12"/>
      <c r="E50" s="29">
        <v>2460661.2999999998</v>
      </c>
      <c r="F50" s="29">
        <v>0</v>
      </c>
      <c r="G50" s="29">
        <v>2460661.2999999998</v>
      </c>
      <c r="H50" s="29">
        <v>2460530</v>
      </c>
      <c r="I50" s="29">
        <v>2460530</v>
      </c>
      <c r="J50" s="29">
        <v>131.30000000000001</v>
      </c>
      <c r="K50" s="15"/>
      <c r="L50" s="15"/>
    </row>
    <row r="51" spans="2:12">
      <c r="B51" s="18"/>
      <c r="C51" s="19"/>
      <c r="D51" s="20"/>
      <c r="E51" s="27"/>
      <c r="F51" s="27"/>
      <c r="G51" s="27"/>
      <c r="H51" s="27"/>
      <c r="I51" s="27"/>
      <c r="J51" s="27"/>
    </row>
    <row r="52" spans="2:12">
      <c r="B52" s="21"/>
      <c r="C52" s="22"/>
      <c r="D52" s="23" t="s">
        <v>44</v>
      </c>
      <c r="E52" s="24">
        <f>+E14+E18+E28+E33+E37+E43+E46+E48+E50</f>
        <v>241103639.44399998</v>
      </c>
      <c r="F52" s="24">
        <f t="shared" ref="F52:J52" si="10">+F14+F18+F28+F33+F37+F43+F46+F48+F50</f>
        <v>11848013.16708</v>
      </c>
      <c r="G52" s="24">
        <f t="shared" si="10"/>
        <v>252951652.61107996</v>
      </c>
      <c r="H52" s="24">
        <f>+H14+H18+H28+H33+H37+H43+H46+H48+H50</f>
        <v>186215836.24603</v>
      </c>
      <c r="I52" s="24">
        <f t="shared" si="10"/>
        <v>183754883.35034004</v>
      </c>
      <c r="J52" s="24">
        <f t="shared" si="10"/>
        <v>66735816.365050003</v>
      </c>
      <c r="K52" s="15"/>
      <c r="L52" s="15"/>
    </row>
    <row r="53" spans="2:12">
      <c r="H53" s="1"/>
    </row>
    <row r="54" spans="2:12">
      <c r="E54" s="15"/>
      <c r="F54" s="15"/>
      <c r="G54" s="15"/>
      <c r="H54" s="25"/>
      <c r="I54" s="15"/>
      <c r="J54" s="15"/>
      <c r="K54" s="15"/>
      <c r="L54" s="15"/>
    </row>
    <row r="55" spans="2:12">
      <c r="E55" s="15"/>
      <c r="F55" s="15"/>
      <c r="G55" s="15"/>
      <c r="H55" s="25"/>
      <c r="I55" s="15"/>
      <c r="J55" s="15"/>
      <c r="K55" s="15"/>
      <c r="L55" s="15"/>
    </row>
    <row r="56" spans="2:12">
      <c r="E56" s="26"/>
      <c r="H56" s="30"/>
    </row>
    <row r="57" spans="2:12">
      <c r="F57" s="26"/>
    </row>
    <row r="58" spans="2:12">
      <c r="I58" s="26"/>
    </row>
    <row r="63" spans="2:12">
      <c r="H63" s="15"/>
    </row>
    <row r="64" spans="2:12">
      <c r="H64" s="26"/>
    </row>
  </sheetData>
  <mergeCells count="9">
    <mergeCell ref="B7:J7"/>
    <mergeCell ref="B9:D11"/>
    <mergeCell ref="E9:I9"/>
    <mergeCell ref="J9:J10"/>
    <mergeCell ref="B2:J2"/>
    <mergeCell ref="B3:J3"/>
    <mergeCell ref="B4:J4"/>
    <mergeCell ref="B5:J5"/>
    <mergeCell ref="B6:J6"/>
  </mergeCells>
  <printOptions horizontalCentered="1"/>
  <pageMargins left="0.39370078740157483" right="0.39370078740157483" top="0.59055118110236227" bottom="0.3937007874015748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PERSONAL</cp:lastModifiedBy>
  <cp:lastPrinted>2016-07-07T21:13:14Z</cp:lastPrinted>
  <dcterms:created xsi:type="dcterms:W3CDTF">2015-06-03T18:26:07Z</dcterms:created>
  <dcterms:modified xsi:type="dcterms:W3CDTF">2018-11-05T21:25:37Z</dcterms:modified>
</cp:coreProperties>
</file>